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F:\Programs\HDAP\2025\BGF\"/>
    </mc:Choice>
  </mc:AlternateContent>
  <xr:revisionPtr revIDLastSave="0" documentId="13_ncr:1_{9ACEC5BE-0B1D-43A3-8480-43A6B4ACFD52}" xr6:coauthVersionLast="47" xr6:coauthVersionMax="47" xr10:uidLastSave="{00000000-0000-0000-0000-000000000000}"/>
  <bookViews>
    <workbookView xWindow="-120" yWindow="-120" windowWidth="29040" windowHeight="15720" xr2:uid="{FC8CDE14-1357-4C85-9807-C738068F4168}"/>
  </bookViews>
  <sheets>
    <sheet name="BGF_Competitive_Scoring" sheetId="2" r:id="rId1"/>
  </sheets>
  <definedNames>
    <definedName name="_xlnm.Print_Area" localSheetId="0">BGF_Competitive_Scoring!$A$1:$V$32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9" i="2" l="1"/>
  <c r="U29" i="2"/>
  <c r="R29" i="2"/>
  <c r="S29" i="2"/>
  <c r="T29" i="2"/>
  <c r="Q29" i="2"/>
  <c r="M29" i="2" l="1"/>
</calcChain>
</file>

<file path=xl/sharedStrings.xml><?xml version="1.0" encoding="utf-8"?>
<sst xmlns="http://schemas.openxmlformats.org/spreadsheetml/2006/main" count="238" uniqueCount="120">
  <si>
    <t>Project Name</t>
  </si>
  <si>
    <t>Funding Pool</t>
  </si>
  <si>
    <t>Lead Developer</t>
  </si>
  <si>
    <t>TDC</t>
  </si>
  <si>
    <t>Address</t>
  </si>
  <si>
    <t>City</t>
  </si>
  <si>
    <t>Zip</t>
  </si>
  <si>
    <t>County</t>
  </si>
  <si>
    <t>No</t>
  </si>
  <si>
    <t>Rural</t>
  </si>
  <si>
    <t>Yes</t>
  </si>
  <si>
    <t>Columbus</t>
  </si>
  <si>
    <t>Seton Development, Inc.</t>
  </si>
  <si>
    <t>Borror Development Co., LLC.</t>
  </si>
  <si>
    <t>Total units</t>
  </si>
  <si>
    <t>Total LIHTC Units</t>
  </si>
  <si>
    <t>Co-Developer</t>
  </si>
  <si>
    <t>Annual LIHTC</t>
  </si>
  <si>
    <t>HDL Request</t>
  </si>
  <si>
    <t>Appalachian</t>
  </si>
  <si>
    <t>County Designation:</t>
  </si>
  <si>
    <t>Metropolitan</t>
  </si>
  <si>
    <t>Richland</t>
  </si>
  <si>
    <t>Franklin</t>
  </si>
  <si>
    <t>National Church Residences</t>
  </si>
  <si>
    <t>Warren</t>
  </si>
  <si>
    <t>Fairfield</t>
  </si>
  <si>
    <t>Cuyahoga</t>
  </si>
  <si>
    <t>Hamilton</t>
  </si>
  <si>
    <t>Cleveland</t>
  </si>
  <si>
    <t xml:space="preserve">Fairfield Homes, Inc. </t>
  </si>
  <si>
    <t>Wallick Development, LLC</t>
  </si>
  <si>
    <t>CHN Housing Partners</t>
  </si>
  <si>
    <t>Erie</t>
  </si>
  <si>
    <t xml:space="preserve"> Project Number</t>
  </si>
  <si>
    <t>Click here</t>
  </si>
  <si>
    <t>Link to Proposal Summary</t>
  </si>
  <si>
    <t>Basic Project Information</t>
  </si>
  <si>
    <t>OHFA Resource Request</t>
  </si>
  <si>
    <t>Set Aside</t>
  </si>
  <si>
    <t>Construction Type</t>
  </si>
  <si>
    <t>2025 4% Low-Income Housing Tax Credit (LIHTC) with Bond Gap Financing (BGF) Applications</t>
  </si>
  <si>
    <t>25-0412</t>
  </si>
  <si>
    <t>Seton Square  East</t>
  </si>
  <si>
    <t>25-0401</t>
  </si>
  <si>
    <t>Fountain Square Apartments</t>
  </si>
  <si>
    <t>25-0403</t>
  </si>
  <si>
    <t>Hilltop I &amp; II</t>
  </si>
  <si>
    <t>25-0402</t>
  </si>
  <si>
    <t>Ottawa Cove Apartments</t>
  </si>
  <si>
    <t>25-0404</t>
  </si>
  <si>
    <t>Viewpoint/Harborview</t>
  </si>
  <si>
    <t>25-0405</t>
  </si>
  <si>
    <t>Walnut Grove Apartments</t>
  </si>
  <si>
    <t>25-0407</t>
  </si>
  <si>
    <t>CUE Senior Properties</t>
  </si>
  <si>
    <t>25-0414</t>
  </si>
  <si>
    <t>Erie Square Preservation</t>
  </si>
  <si>
    <t>25-0416</t>
  </si>
  <si>
    <t>Fairborn Apartments</t>
  </si>
  <si>
    <t>25-0409</t>
  </si>
  <si>
    <t>George's Creek</t>
  </si>
  <si>
    <t>25-0408</t>
  </si>
  <si>
    <t>Hidden Ridge Apartments</t>
  </si>
  <si>
    <t>25-0413</t>
  </si>
  <si>
    <t>Kentway Apartments</t>
  </si>
  <si>
    <t>25-0411</t>
  </si>
  <si>
    <t xml:space="preserve">Landings at Walker Lake </t>
  </si>
  <si>
    <t>25-0415</t>
  </si>
  <si>
    <t>Pheasant Run</t>
  </si>
  <si>
    <t>25-0406</t>
  </si>
  <si>
    <t>The President</t>
  </si>
  <si>
    <t>1235 Briarcliff Rd</t>
  </si>
  <si>
    <t>Reynoldsburg</t>
  </si>
  <si>
    <t>LIHTC Resyndication</t>
  </si>
  <si>
    <t>Rehabilitation</t>
  </si>
  <si>
    <t>3119 Navarre Ave</t>
  </si>
  <si>
    <t>Oregon</t>
  </si>
  <si>
    <t>Lucas</t>
  </si>
  <si>
    <t>300 Overstreet Way, 3630 Moore's Trail Road</t>
  </si>
  <si>
    <t>1841 S Ottawa Cove Dr</t>
  </si>
  <si>
    <t>Toledo</t>
  </si>
  <si>
    <t>215 East Shoreline Drive, 115 Franklin Street</t>
  </si>
  <si>
    <t>Sandusky</t>
  </si>
  <si>
    <t>751 Chestnut Drive</t>
  </si>
  <si>
    <t>Blacklick</t>
  </si>
  <si>
    <t>327 N Section Street</t>
  </si>
  <si>
    <t>South Lebanon</t>
  </si>
  <si>
    <t>Non-LIHTC Rental Subsidy</t>
  </si>
  <si>
    <t>7621-7711 Euclid Ave.</t>
  </si>
  <si>
    <t>346 Wallace Drive</t>
  </si>
  <si>
    <t>Fairborn, OH</t>
  </si>
  <si>
    <t>Greene</t>
  </si>
  <si>
    <t>6300 George's Creek Drive</t>
  </si>
  <si>
    <t>222 Curtis Street</t>
  </si>
  <si>
    <t>Delaware</t>
  </si>
  <si>
    <t>360 E Summit Street</t>
  </si>
  <si>
    <t>Kent</t>
  </si>
  <si>
    <t>Portage</t>
  </si>
  <si>
    <t xml:space="preserve">1008 Landings Court </t>
  </si>
  <si>
    <t xml:space="preserve">Ontario </t>
  </si>
  <si>
    <t>2680 Orono Pike</t>
  </si>
  <si>
    <t>784 Greenwood Avenue</t>
  </si>
  <si>
    <t>Avondale</t>
  </si>
  <si>
    <t>EREG Housing Preservation LLC</t>
  </si>
  <si>
    <t>Preservation of Affordable Housing, Inc.</t>
  </si>
  <si>
    <t>Sieber Construction, Inc.</t>
  </si>
  <si>
    <t>Warren County Community Services, Inc.</t>
  </si>
  <si>
    <t>TDP MKT, LLC</t>
  </si>
  <si>
    <t>Columbus Housing Partnership, Inc. dba Homeport</t>
  </si>
  <si>
    <t>Renewal Development Associates</t>
  </si>
  <si>
    <t>Family &amp; Community Services, Inc.</t>
  </si>
  <si>
    <t>Cincinnati Metropolitan Housing Authority</t>
  </si>
  <si>
    <t>HDAP Request</t>
  </si>
  <si>
    <t>CHDO</t>
  </si>
  <si>
    <t>PJ</t>
  </si>
  <si>
    <t>* The above chart indicates 4% LIHTC with BGF applications received by OHFA for review in accordance with the 2025 4% LIHTC with BGF Guidelines. Information contained herein was provided by the respective development team and does not signify that an application has secured a reservation of Housing Development Assistance Program (HDAP). OHFA will conduct a Preliminary Threshold and Underwriting Review and scoring review prior to publishing HDAP Final Application invitations.</t>
  </si>
  <si>
    <t>25-0400</t>
  </si>
  <si>
    <t>Seton Square South &amp; West</t>
  </si>
  <si>
    <t>155 Highview Blvd; 3999 Clime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</si>
</sst>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_(&quot;$&quot;* #,##0_);_(&quot;$&quot;* \(#,##0\);_(&quot;$&quot;* &quot;-&quot;??_);_(@_)"/>
    <numFmt numFmtId="166" formatCode="[$-409]mmmm\ d\,\ yyyy;@"/>
  </numFmts>
  <fonts count="15" x14ac:knownFonts="1">
    <font>
      <sz val="11"/>
      <color theme="1"/>
      <name val="Source Sans Pro"/>
      <family val="2"/>
      <scheme val="minor"/>
    </font>
    <font>
      <sz val="11"/>
      <color theme="1"/>
      <name val="Source Sans Pro"/>
      <family val="2"/>
      <scheme val="minor"/>
    </font>
    <font>
      <sz val="10"/>
      <name val="Arial"/>
      <family val="2"/>
    </font>
    <font>
      <sz val="10"/>
      <color rgb="FF3F3F3F"/>
      <name val="Arial"/>
      <family val="2"/>
    </font>
    <font>
      <sz val="10"/>
      <color rgb="FF000000"/>
      <name val="Arial"/>
      <family val="2"/>
    </font>
    <font>
      <b/>
      <sz val="10"/>
      <color rgb="FF0E3F75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0"/>
      <name val="Arial"/>
      <family val="2"/>
    </font>
    <font>
      <u/>
      <sz val="11"/>
      <color theme="10"/>
      <name val="Source Sans Pro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1263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749992370372631"/>
        <bgColor indexed="64"/>
      </patternFill>
    </fill>
    <fill>
      <patternFill patternType="lightUp">
        <bgColor theme="1" tint="0.749992370372631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2">
    <xf numFmtId="0" fontId="0" fillId="0" borderId="0"/>
    <xf numFmtId="164" fontId="2" fillId="0" borderId="0"/>
    <xf numFmtId="0" fontId="1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3" fontId="8" fillId="2" borderId="0" xfId="0" applyNumberFormat="1" applyFont="1" applyFill="1"/>
    <xf numFmtId="0" fontId="10" fillId="4" borderId="0" xfId="0" applyFont="1" applyFill="1"/>
    <xf numFmtId="0" fontId="8" fillId="6" borderId="0" xfId="0" applyFont="1" applyFill="1"/>
    <xf numFmtId="0" fontId="10" fillId="7" borderId="0" xfId="0" applyFont="1" applyFill="1" applyAlignment="1">
      <alignment vertical="center"/>
    </xf>
    <xf numFmtId="0" fontId="8" fillId="7" borderId="0" xfId="0" applyFont="1" applyFill="1"/>
    <xf numFmtId="0" fontId="10" fillId="7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8" borderId="2" xfId="0" applyFont="1" applyFill="1" applyBorder="1" applyAlignment="1">
      <alignment horizontal="center" vertical="center" wrapText="1"/>
    </xf>
    <xf numFmtId="0" fontId="6" fillId="8" borderId="2" xfId="0" applyFont="1" applyFill="1" applyBorder="1"/>
    <xf numFmtId="0" fontId="6" fillId="9" borderId="2" xfId="0" applyFont="1" applyFill="1" applyBorder="1"/>
    <xf numFmtId="165" fontId="6" fillId="8" borderId="2" xfId="10" applyNumberFormat="1" applyFont="1" applyFill="1" applyBorder="1"/>
    <xf numFmtId="0" fontId="6" fillId="8" borderId="2" xfId="0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/>
    <xf numFmtId="165" fontId="0" fillId="0" borderId="2" xfId="10" applyNumberFormat="1" applyFont="1" applyBorder="1"/>
    <xf numFmtId="165" fontId="6" fillId="0" borderId="2" xfId="10" applyNumberFormat="1" applyFont="1" applyBorder="1"/>
    <xf numFmtId="0" fontId="14" fillId="0" borderId="2" xfId="11" applyFill="1" applyBorder="1" applyAlignment="1">
      <alignment horizontal="center"/>
    </xf>
    <xf numFmtId="0" fontId="12" fillId="0" borderId="0" xfId="0" applyFont="1" applyAlignment="1">
      <alignment vertical="center" wrapText="1"/>
    </xf>
    <xf numFmtId="44" fontId="0" fillId="0" borderId="2" xfId="10" applyFont="1" applyBorder="1"/>
    <xf numFmtId="165" fontId="0" fillId="0" borderId="2" xfId="10" applyNumberFormat="1" applyFont="1" applyBorder="1" applyAlignment="1">
      <alignment horizontal="left" indent="2"/>
    </xf>
    <xf numFmtId="0" fontId="6" fillId="8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8" fillId="2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  <protection locked="0"/>
    </xf>
  </cellXfs>
  <cellStyles count="12">
    <cellStyle name="Comma 2" xfId="3" xr:uid="{DF1CE04C-BA20-4CDF-AA86-6141D433B04D}"/>
    <cellStyle name="Currency" xfId="10" builtinId="4"/>
    <cellStyle name="Currency [0] 2" xfId="9" xr:uid="{2DCC3B69-E342-43DD-B620-5E20FA125BE2}"/>
    <cellStyle name="Currency 2" xfId="4" xr:uid="{3EB31313-30AF-47E5-B53C-69DFC7D6C74E}"/>
    <cellStyle name="Hyperlink" xfId="11" builtinId="8"/>
    <cellStyle name="Normal" xfId="0" builtinId="0"/>
    <cellStyle name="Normal 15" xfId="2" xr:uid="{4DE04497-0BAB-44F1-A391-273A5E7AE98F}"/>
    <cellStyle name="Normal 2" xfId="5" xr:uid="{A14F37D8-5242-493E-96D0-42E49D623645}"/>
    <cellStyle name="Normal 3" xfId="6" xr:uid="{0B3C1D70-F10A-4B57-94A9-80F5692DFA47}"/>
    <cellStyle name="Normal 3 2" xfId="1" xr:uid="{8FFC3374-5E27-4F30-874D-5B31F763D24D}"/>
    <cellStyle name="Percent 2" xfId="7" xr:uid="{E92BBE1E-7C62-4407-827C-32BD4751AC10}"/>
    <cellStyle name="Percent 3" xfId="8" xr:uid="{FCC595BA-BB26-4321-AB32-7B3209C070BE}"/>
  </cellStyles>
  <dxfs count="23">
    <dxf>
      <font>
        <b/>
        <strike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textRotation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textRotation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196215</xdr:colOff>
      <xdr:row>0</xdr:row>
      <xdr:rowOff>91440</xdr:rowOff>
    </xdr:from>
    <xdr:to>
      <xdr:col>3</xdr:col>
      <xdr:colOff>34290</xdr:colOff>
      <xdr:row>2</xdr:row>
      <xdr:rowOff>489585</xdr:rowOff>
    </xdr:to>
    <xdr:pic>
      <xdr:nvPicPr>
        <xdr:cNvPr id="3" name="Picture 2" descr="A picture containing text&#10;&#10;Description automatically generated">
          <a:extLst>
            <a:ext uri="{FF2B5EF4-FFF2-40B4-BE49-F238E27FC236}">
              <a16:creationId xmlns:a16="http://schemas.microsoft.com/office/drawing/2014/main" id="{6BF519CC-5D36-4949-BEBA-B22E77254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" y="91440"/>
          <a:ext cx="2630805" cy="7162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AC65D22-B9A5-4BFF-9312-11BB805A126B}" name="Table4" displayName="Table4" ref="B11:V27" totalsRowShown="0" headerRowDxfId="0" dataDxfId="22">
  <sortState xmlns:xlrd2="http://schemas.microsoft.com/office/spreadsheetml/2017/richdata2" ref="B12:V27">
    <sortCondition ref="K11:K27"/>
  </sortState>
  <tableColumns count="21">
    <tableColumn id="2" xr3:uid="{FDFA6474-0EEF-492A-8399-F48FF150B35E}" name=" Project Number" dataDxfId="21"/>
    <tableColumn id="3" xr3:uid="{9BCE7ADE-AD7D-48F4-8ADF-AB30F9F2704F}" name="Project Name" dataDxfId="20"/>
    <tableColumn id="23" xr3:uid="{9CC11EE4-6A5E-4D58-B6B4-2B0FD9ACCBFC}" name="Link to Proposal Summary" dataDxfId="19"/>
    <tableColumn id="4" xr3:uid="{42EADBD2-490B-4DB1-9B50-4842B32F8031}" name="Address" dataDxfId="18"/>
    <tableColumn id="5" xr3:uid="{A18CE21D-C0C0-435E-B085-800A0EE6813B}" name="City" dataDxfId="17"/>
    <tableColumn id="6" xr3:uid="{6FE1F023-518D-4015-BF31-CEB46419BEE1}" name="Zip" dataDxfId="16"/>
    <tableColumn id="7" xr3:uid="{63D2F505-F639-4882-9E57-985ABE480919}" name="County" dataDxfId="15"/>
    <tableColumn id="1" xr3:uid="{9B8BC0E0-AA29-40A4-8044-3BBA39F8C502}" name="PJ" dataDxfId="14"/>
    <tableColumn id="8" xr3:uid="{7FC678D8-C95D-4449-9F8A-CC3982CDAAD4}" name="County Designation:" dataDxfId="13"/>
    <tableColumn id="9" xr3:uid="{BD4A7129-E283-4C07-96E4-A18C399FCCAC}" name="Funding Pool" dataDxfId="12"/>
    <tableColumn id="10" xr3:uid="{3E3A7BB8-AB74-4374-88E8-D4B75E0947EE}" name="Construction Type" dataDxfId="11"/>
    <tableColumn id="11" xr3:uid="{735217AE-13D8-4F29-8217-975BA487085F}" name="Total units" dataDxfId="10"/>
    <tableColumn id="12" xr3:uid="{D842C3B5-F4AF-4EA7-AEB7-15C3CCBD79F5}" name="Total LIHTC Units" dataDxfId="9"/>
    <tableColumn id="13" xr3:uid="{F58E737C-B275-4EEC-A449-E4014B6DB24F}" name="Lead Developer" dataDxfId="8"/>
    <tableColumn id="14" xr3:uid="{D38CBB77-5573-4EA4-AFF2-0FE4A6B1C020}" name="Co-Developer" dataDxfId="7"/>
    <tableColumn id="15" xr3:uid="{90752362-029A-4925-BBD3-CCF5D7B442B1}" name="TDC" dataDxfId="6"/>
    <tableColumn id="16" xr3:uid="{871D2A95-CCD1-4AC1-A1C7-2897B52FAEFB}" name="Annual LIHTC" dataDxfId="5"/>
    <tableColumn id="17" xr3:uid="{AF5F3B2B-FCBA-413B-B63D-375CFDE6C62D}" name="HDAP Request" dataDxfId="4"/>
    <tableColumn id="19" xr3:uid="{9D764261-371B-4C1D-B3AA-8343D5DAA257}" name="HDL Request" dataDxfId="3"/>
    <tableColumn id="20" xr3:uid="{A3E4982A-D75F-4568-9F03-8EBB6B5846CC}" name="Appalachian" dataDxfId="2"/>
    <tableColumn id="21" xr3:uid="{4E5B1799-636F-416F-B5A2-016E7610DE02}" name="CHDO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HOIA Theme">
  <a:themeElements>
    <a:clrScheme name="Custom 4">
      <a:dk1>
        <a:srgbClr val="2A2F36"/>
      </a:dk1>
      <a:lt1>
        <a:srgbClr val="FFFFFF"/>
      </a:lt1>
      <a:dk2>
        <a:srgbClr val="2A2F36"/>
      </a:dk2>
      <a:lt2>
        <a:srgbClr val="FAFAFA"/>
      </a:lt2>
      <a:accent1>
        <a:srgbClr val="0E3F75"/>
      </a:accent1>
      <a:accent2>
        <a:srgbClr val="C12637"/>
      </a:accent2>
      <a:accent3>
        <a:srgbClr val="0098D3"/>
      </a:accent3>
      <a:accent4>
        <a:srgbClr val="BBD36F"/>
      </a:accent4>
      <a:accent5>
        <a:srgbClr val="EBA70E"/>
      </a:accent5>
      <a:accent6>
        <a:srgbClr val="69C2C6"/>
      </a:accent6>
      <a:hlink>
        <a:srgbClr val="0098D3"/>
      </a:hlink>
      <a:folHlink>
        <a:srgbClr val="B0B3AF"/>
      </a:folHlink>
    </a:clrScheme>
    <a:fontScheme name="HOIA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OIA Theme" id="{C3513828-03EA-4D3B-9283-319E5242D779}" vid="{D81A09FC-2A0A-4B3B-BE7C-DC5835363F17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hiohome.org/ppd/proposals/2025/LIHTC-Resyndication/OttawaCove.pdf" TargetMode="External"/><Relationship Id="rId13" Type="http://schemas.openxmlformats.org/officeDocument/2006/relationships/hyperlink" Target="https://ohiohome.org/ppd/proposals/2025/Non-LIHTC-RentalSubsidy/FairbornApartments.pdf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ohiohome.org/ppd/proposals/2025/LIHTC-Resyndication/FountainSquareApartments.pdf" TargetMode="External"/><Relationship Id="rId7" Type="http://schemas.openxmlformats.org/officeDocument/2006/relationships/hyperlink" Target="https://ohiohome.org/ppd/proposals/2025/LIHTC-Resyndication/LandingsatWalkerLake.pdf" TargetMode="External"/><Relationship Id="rId12" Type="http://schemas.openxmlformats.org/officeDocument/2006/relationships/hyperlink" Target="https://ohiohome.org/ppd/proposals/2025/Non-LIHTC-RentalSubsidy/ErieSquarePreservation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ohiohome.org/ppd/proposals/2025/Non-LIHTC-RentalSubsidy/CUE-SeniorProperties.pdf" TargetMode="External"/><Relationship Id="rId16" Type="http://schemas.openxmlformats.org/officeDocument/2006/relationships/hyperlink" Target="https://ohiohome.org/ppd/proposals/2025/Non-LIHTC-RentalSubsidy/SetonSquareSouth-West.pdf" TargetMode="External"/><Relationship Id="rId1" Type="http://schemas.openxmlformats.org/officeDocument/2006/relationships/hyperlink" Target="https://ohiohome.org/ppd/proposals/2025/LIHTC-Resyndication/WalnutGroveApartments.pdf" TargetMode="External"/><Relationship Id="rId6" Type="http://schemas.openxmlformats.org/officeDocument/2006/relationships/hyperlink" Target="https://ohiohome.org/ppd/proposals/2025/LIHTC-Resyndication/HilltopI-II.pdf" TargetMode="External"/><Relationship Id="rId11" Type="http://schemas.openxmlformats.org/officeDocument/2006/relationships/hyperlink" Target="https://ohiohome.org/ppd/proposals/2025/LIHTC-Resyndication/Viewpoint-Harborview.pdf" TargetMode="External"/><Relationship Id="rId5" Type="http://schemas.openxmlformats.org/officeDocument/2006/relationships/hyperlink" Target="https://ohiohome.org/ppd/proposals/2025/LIHTC-Resyndication/HiddenRidgeApartments.pdf" TargetMode="External"/><Relationship Id="rId15" Type="http://schemas.openxmlformats.org/officeDocument/2006/relationships/hyperlink" Target="https://ohiohome.org/ppd/proposals/2025/Non-LIHTC-RentalSubsidy/ThePresident.pdf" TargetMode="External"/><Relationship Id="rId10" Type="http://schemas.openxmlformats.org/officeDocument/2006/relationships/hyperlink" Target="https://ohiohome.org/ppd/proposals/2025/LIHTC-Resyndication/SetonSquareEast.pdf" TargetMode="External"/><Relationship Id="rId19" Type="http://schemas.openxmlformats.org/officeDocument/2006/relationships/table" Target="../tables/table1.xml"/><Relationship Id="rId4" Type="http://schemas.openxmlformats.org/officeDocument/2006/relationships/hyperlink" Target="https://ohiohome.org/ppd/proposals/2025/LIHTC-Resyndication/GeorgesCreek.pdf" TargetMode="External"/><Relationship Id="rId9" Type="http://schemas.openxmlformats.org/officeDocument/2006/relationships/hyperlink" Target="https://ohiohome.org/ppd/proposals/2025/LIHTC-Resyndication/PheasantRun.pdf" TargetMode="External"/><Relationship Id="rId14" Type="http://schemas.openxmlformats.org/officeDocument/2006/relationships/hyperlink" Target="https://ohiohome.org/ppd/proposals/2025/Non-LIHTC-RentalSubsidy/KentwayApartment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87107-33F0-4874-A0B0-C3425DCCA5D5}">
  <sheetPr>
    <pageSetUpPr fitToPage="1"/>
  </sheetPr>
  <dimension ref="A1:V32"/>
  <sheetViews>
    <sheetView showGridLines="0" tabSelected="1" view="pageBreakPreview" zoomScaleNormal="100" zoomScaleSheetLayoutView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J11" sqref="J11"/>
    </sheetView>
  </sheetViews>
  <sheetFormatPr defaultColWidth="8.85546875" defaultRowHeight="14.25" x14ac:dyDescent="0.2"/>
  <cols>
    <col min="1" max="1" width="2.85546875" style="18" customWidth="1"/>
    <col min="2" max="2" width="11.42578125" style="18" customWidth="1"/>
    <col min="3" max="3" width="26.5703125" style="18" customWidth="1"/>
    <col min="4" max="4" width="17.7109375" style="18" customWidth="1"/>
    <col min="5" max="5" width="24.7109375" style="18" customWidth="1"/>
    <col min="6" max="6" width="17.5703125" style="18" customWidth="1"/>
    <col min="7" max="9" width="11.28515625" style="18" customWidth="1"/>
    <col min="10" max="10" width="18.85546875" style="18" customWidth="1"/>
    <col min="11" max="11" width="26" style="18" bestFit="1" customWidth="1"/>
    <col min="12" max="12" width="18" style="18" bestFit="1" customWidth="1"/>
    <col min="13" max="13" width="12.28515625" style="27" customWidth="1"/>
    <col min="14" max="14" width="15.85546875" style="18" hidden="1" customWidth="1"/>
    <col min="15" max="16" width="47.7109375" style="18" customWidth="1"/>
    <col min="17" max="20" width="18" style="18" customWidth="1"/>
    <col min="21" max="21" width="13.140625" style="19" customWidth="1"/>
    <col min="22" max="22" width="12.28515625" style="19" customWidth="1"/>
    <col min="23" max="16384" width="8.85546875" style="18"/>
  </cols>
  <sheetData>
    <row r="1" spans="1:22" s="1" customFormat="1" ht="12.75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M1" s="21"/>
    </row>
    <row r="2" spans="1:22" s="1" customFormat="1" ht="12.75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M2" s="21"/>
    </row>
    <row r="3" spans="1:22" s="1" customFormat="1" ht="40.1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M3" s="21"/>
    </row>
    <row r="4" spans="1:22" s="1" customFormat="1" ht="6.75" customHeight="1" x14ac:dyDescent="0.2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M4" s="21"/>
    </row>
    <row r="5" spans="1:22" s="1" customFormat="1" ht="18.75" customHeight="1" x14ac:dyDescent="0.25">
      <c r="B5" s="3" t="s">
        <v>41</v>
      </c>
      <c r="M5" s="21"/>
    </row>
    <row r="6" spans="1:22" s="4" customFormat="1" ht="6" customHeight="1" x14ac:dyDescent="0.2">
      <c r="B6" s="5"/>
      <c r="M6" s="22"/>
    </row>
    <row r="7" spans="1:22" s="6" customFormat="1" ht="15" customHeight="1" x14ac:dyDescent="0.2">
      <c r="B7" s="7" t="s">
        <v>37</v>
      </c>
      <c r="C7" s="7"/>
      <c r="D7" s="7"/>
      <c r="E7" s="7"/>
      <c r="F7" s="7"/>
      <c r="G7" s="7"/>
      <c r="H7" s="7"/>
      <c r="I7" s="7"/>
      <c r="J7" s="7"/>
      <c r="K7" s="7"/>
      <c r="M7" s="23"/>
      <c r="Q7" s="45" t="s">
        <v>38</v>
      </c>
      <c r="R7" s="45"/>
      <c r="S7" s="45"/>
      <c r="U7" s="6" t="s">
        <v>39</v>
      </c>
    </row>
    <row r="8" spans="1:22" s="6" customFormat="1" ht="1.9" customHeight="1" x14ac:dyDescent="0.2">
      <c r="B8" s="8"/>
      <c r="C8" s="8"/>
      <c r="D8" s="8"/>
      <c r="E8" s="8"/>
      <c r="F8" s="8"/>
      <c r="G8" s="8"/>
      <c r="K8" s="9"/>
      <c r="M8" s="23"/>
    </row>
    <row r="9" spans="1:22" s="6" customFormat="1" ht="4.9000000000000004" customHeight="1" x14ac:dyDescent="0.2"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24"/>
      <c r="N9" s="13"/>
      <c r="O9" s="14"/>
      <c r="P9" s="13"/>
      <c r="Q9" s="10"/>
      <c r="R9" s="10"/>
      <c r="S9" s="10"/>
      <c r="T9" s="10"/>
      <c r="U9" s="11"/>
      <c r="V9" s="11"/>
    </row>
    <row r="10" spans="1:22" s="15" customFormat="1" ht="8.4499999999999993" customHeight="1" x14ac:dyDescent="0.2">
      <c r="B10" s="16"/>
      <c r="M10" s="25"/>
      <c r="U10" s="17"/>
      <c r="V10" s="17"/>
    </row>
    <row r="11" spans="1:22" s="5" customFormat="1" ht="24" x14ac:dyDescent="0.2">
      <c r="B11" s="49" t="s">
        <v>34</v>
      </c>
      <c r="C11" s="49" t="s">
        <v>0</v>
      </c>
      <c r="D11" s="49" t="s">
        <v>36</v>
      </c>
      <c r="E11" s="49" t="s">
        <v>4</v>
      </c>
      <c r="F11" s="49" t="s">
        <v>5</v>
      </c>
      <c r="G11" s="49" t="s">
        <v>6</v>
      </c>
      <c r="H11" s="49" t="s">
        <v>7</v>
      </c>
      <c r="I11" s="49" t="s">
        <v>115</v>
      </c>
      <c r="J11" s="49" t="s">
        <v>20</v>
      </c>
      <c r="K11" s="49" t="s">
        <v>1</v>
      </c>
      <c r="L11" s="49" t="s">
        <v>40</v>
      </c>
      <c r="M11" s="50" t="s">
        <v>14</v>
      </c>
      <c r="N11" s="50" t="s">
        <v>15</v>
      </c>
      <c r="O11" s="50" t="s">
        <v>2</v>
      </c>
      <c r="P11" s="50" t="s">
        <v>16</v>
      </c>
      <c r="Q11" s="51" t="s">
        <v>3</v>
      </c>
      <c r="R11" s="51" t="s">
        <v>17</v>
      </c>
      <c r="S11" s="51" t="s">
        <v>113</v>
      </c>
      <c r="T11" s="51" t="s">
        <v>18</v>
      </c>
      <c r="U11" s="52" t="s">
        <v>19</v>
      </c>
      <c r="V11" s="52" t="s">
        <v>114</v>
      </c>
    </row>
    <row r="12" spans="1:22" s="1" customFormat="1" ht="15" x14ac:dyDescent="0.25">
      <c r="B12" s="33" t="s">
        <v>44</v>
      </c>
      <c r="C12" s="33" t="s">
        <v>45</v>
      </c>
      <c r="D12" s="39" t="s">
        <v>35</v>
      </c>
      <c r="E12" s="33" t="s">
        <v>76</v>
      </c>
      <c r="F12" s="33" t="s">
        <v>77</v>
      </c>
      <c r="G12" s="33">
        <v>43616</v>
      </c>
      <c r="H12" s="33" t="s">
        <v>78</v>
      </c>
      <c r="I12" s="34" t="s">
        <v>8</v>
      </c>
      <c r="J12" s="33" t="s">
        <v>21</v>
      </c>
      <c r="K12" s="33" t="s">
        <v>74</v>
      </c>
      <c r="L12" s="33" t="s">
        <v>75</v>
      </c>
      <c r="M12" s="35">
        <v>112</v>
      </c>
      <c r="N12" s="36">
        <v>122</v>
      </c>
      <c r="O12" s="33" t="s">
        <v>104</v>
      </c>
      <c r="P12" s="33"/>
      <c r="Q12" s="37">
        <v>24472407.936500333</v>
      </c>
      <c r="R12" s="37">
        <v>834595.08790554502</v>
      </c>
      <c r="S12" s="38">
        <v>4000000</v>
      </c>
      <c r="T12" s="37">
        <v>0</v>
      </c>
      <c r="U12" s="34" t="s">
        <v>8</v>
      </c>
      <c r="V12" s="34" t="s">
        <v>8</v>
      </c>
    </row>
    <row r="13" spans="1:22" s="1" customFormat="1" ht="15" x14ac:dyDescent="0.25">
      <c r="B13" s="33" t="s">
        <v>60</v>
      </c>
      <c r="C13" s="33" t="s">
        <v>61</v>
      </c>
      <c r="D13" s="39" t="s">
        <v>35</v>
      </c>
      <c r="E13" s="33" t="s">
        <v>93</v>
      </c>
      <c r="F13" s="33" t="s">
        <v>11</v>
      </c>
      <c r="G13" s="33">
        <v>43110</v>
      </c>
      <c r="H13" s="33" t="s">
        <v>23</v>
      </c>
      <c r="I13" s="34" t="s">
        <v>10</v>
      </c>
      <c r="J13" s="33" t="s">
        <v>21</v>
      </c>
      <c r="K13" s="33" t="s">
        <v>74</v>
      </c>
      <c r="L13" s="33" t="s">
        <v>75</v>
      </c>
      <c r="M13" s="35">
        <v>120</v>
      </c>
      <c r="N13" s="36">
        <v>100</v>
      </c>
      <c r="O13" s="33" t="s">
        <v>109</v>
      </c>
      <c r="P13" s="33"/>
      <c r="Q13" s="37">
        <v>32579452.759999998</v>
      </c>
      <c r="R13" s="37">
        <v>1136286.7104</v>
      </c>
      <c r="S13" s="38">
        <v>3000000</v>
      </c>
      <c r="T13" s="37">
        <v>2500000</v>
      </c>
      <c r="U13" s="34" t="s">
        <v>8</v>
      </c>
      <c r="V13" s="34" t="s">
        <v>8</v>
      </c>
    </row>
    <row r="14" spans="1:22" s="1" customFormat="1" ht="15" x14ac:dyDescent="0.25">
      <c r="B14" s="33" t="s">
        <v>62</v>
      </c>
      <c r="C14" s="33" t="s">
        <v>63</v>
      </c>
      <c r="D14" s="39" t="s">
        <v>35</v>
      </c>
      <c r="E14" s="33" t="s">
        <v>94</v>
      </c>
      <c r="F14" s="33" t="s">
        <v>95</v>
      </c>
      <c r="G14" s="33">
        <v>43015</v>
      </c>
      <c r="H14" s="33" t="s">
        <v>95</v>
      </c>
      <c r="I14" s="34" t="s">
        <v>8</v>
      </c>
      <c r="J14" s="33" t="s">
        <v>21</v>
      </c>
      <c r="K14" s="33" t="s">
        <v>74</v>
      </c>
      <c r="L14" s="33" t="s">
        <v>75</v>
      </c>
      <c r="M14" s="35">
        <v>60</v>
      </c>
      <c r="N14" s="36">
        <v>120</v>
      </c>
      <c r="O14" s="33" t="s">
        <v>31</v>
      </c>
      <c r="P14" s="33"/>
      <c r="Q14" s="37">
        <v>13531679</v>
      </c>
      <c r="R14" s="37">
        <v>494556.2</v>
      </c>
      <c r="S14" s="38">
        <v>2860000</v>
      </c>
      <c r="T14" s="37">
        <v>1750000</v>
      </c>
      <c r="U14" s="34" t="s">
        <v>8</v>
      </c>
      <c r="V14" s="34" t="s">
        <v>8</v>
      </c>
    </row>
    <row r="15" spans="1:22" s="1" customFormat="1" ht="15" x14ac:dyDescent="0.25">
      <c r="B15" s="33" t="s">
        <v>46</v>
      </c>
      <c r="C15" s="33" t="s">
        <v>47</v>
      </c>
      <c r="D15" s="39" t="s">
        <v>35</v>
      </c>
      <c r="E15" s="33" t="s">
        <v>79</v>
      </c>
      <c r="F15" s="33" t="s">
        <v>11</v>
      </c>
      <c r="G15" s="33">
        <v>43228</v>
      </c>
      <c r="H15" s="33" t="s">
        <v>23</v>
      </c>
      <c r="I15" s="34" t="s">
        <v>10</v>
      </c>
      <c r="J15" s="33" t="s">
        <v>21</v>
      </c>
      <c r="K15" s="33" t="s">
        <v>74</v>
      </c>
      <c r="L15" s="33" t="s">
        <v>75</v>
      </c>
      <c r="M15" s="35">
        <v>200</v>
      </c>
      <c r="N15" s="36">
        <v>379</v>
      </c>
      <c r="O15" s="33" t="s">
        <v>24</v>
      </c>
      <c r="P15" s="33"/>
      <c r="Q15" s="37">
        <v>52223612</v>
      </c>
      <c r="R15" s="37">
        <v>2257392.804</v>
      </c>
      <c r="S15" s="38">
        <v>2449000</v>
      </c>
      <c r="T15" s="37">
        <v>2500000</v>
      </c>
      <c r="U15" s="34" t="s">
        <v>8</v>
      </c>
      <c r="V15" s="34" t="s">
        <v>8</v>
      </c>
    </row>
    <row r="16" spans="1:22" s="1" customFormat="1" ht="15" x14ac:dyDescent="0.25">
      <c r="B16" s="33" t="s">
        <v>66</v>
      </c>
      <c r="C16" s="33" t="s">
        <v>67</v>
      </c>
      <c r="D16" s="39" t="s">
        <v>35</v>
      </c>
      <c r="E16" s="33" t="s">
        <v>99</v>
      </c>
      <c r="F16" s="33" t="s">
        <v>100</v>
      </c>
      <c r="G16" s="33">
        <v>44906</v>
      </c>
      <c r="H16" s="33" t="s">
        <v>22</v>
      </c>
      <c r="I16" s="34" t="s">
        <v>8</v>
      </c>
      <c r="J16" s="33" t="s">
        <v>9</v>
      </c>
      <c r="K16" s="33" t="s">
        <v>74</v>
      </c>
      <c r="L16" s="33" t="s">
        <v>75</v>
      </c>
      <c r="M16" s="35">
        <v>60</v>
      </c>
      <c r="N16" s="36">
        <v>67</v>
      </c>
      <c r="O16" s="33" t="s">
        <v>30</v>
      </c>
      <c r="P16" s="33"/>
      <c r="Q16" s="37">
        <v>8867965</v>
      </c>
      <c r="R16" s="37">
        <v>306710</v>
      </c>
      <c r="S16" s="38">
        <v>2850000</v>
      </c>
      <c r="T16" s="37">
        <v>0</v>
      </c>
      <c r="U16" s="34" t="s">
        <v>8</v>
      </c>
      <c r="V16" s="34" t="s">
        <v>8</v>
      </c>
    </row>
    <row r="17" spans="2:22" s="1" customFormat="1" ht="15" x14ac:dyDescent="0.25">
      <c r="B17" s="33" t="s">
        <v>48</v>
      </c>
      <c r="C17" s="33" t="s">
        <v>49</v>
      </c>
      <c r="D17" s="39" t="s">
        <v>35</v>
      </c>
      <c r="E17" s="33" t="s">
        <v>80</v>
      </c>
      <c r="F17" s="33" t="s">
        <v>81</v>
      </c>
      <c r="G17" s="33">
        <v>43611</v>
      </c>
      <c r="H17" s="33" t="s">
        <v>78</v>
      </c>
      <c r="I17" s="34" t="s">
        <v>10</v>
      </c>
      <c r="J17" s="33" t="s">
        <v>21</v>
      </c>
      <c r="K17" s="33" t="s">
        <v>74</v>
      </c>
      <c r="L17" s="33" t="s">
        <v>75</v>
      </c>
      <c r="M17" s="35">
        <v>100</v>
      </c>
      <c r="N17" s="36">
        <v>120</v>
      </c>
      <c r="O17" s="33" t="s">
        <v>104</v>
      </c>
      <c r="P17" s="33"/>
      <c r="Q17" s="37">
        <v>25111010.804109797</v>
      </c>
      <c r="R17" s="37">
        <v>862049.31494931527</v>
      </c>
      <c r="S17" s="38">
        <v>3000000</v>
      </c>
      <c r="T17" s="37">
        <v>0</v>
      </c>
      <c r="U17" s="34" t="s">
        <v>8</v>
      </c>
      <c r="V17" s="34" t="s">
        <v>8</v>
      </c>
    </row>
    <row r="18" spans="2:22" s="1" customFormat="1" ht="15" x14ac:dyDescent="0.25">
      <c r="B18" s="33" t="s">
        <v>68</v>
      </c>
      <c r="C18" s="33" t="s">
        <v>69</v>
      </c>
      <c r="D18" s="39" t="s">
        <v>35</v>
      </c>
      <c r="E18" s="33" t="s">
        <v>101</v>
      </c>
      <c r="F18" s="33" t="s">
        <v>73</v>
      </c>
      <c r="G18" s="33">
        <v>43068</v>
      </c>
      <c r="H18" s="33" t="s">
        <v>26</v>
      </c>
      <c r="I18" s="34" t="s">
        <v>8</v>
      </c>
      <c r="J18" s="33" t="s">
        <v>21</v>
      </c>
      <c r="K18" s="33" t="s">
        <v>74</v>
      </c>
      <c r="L18" s="33" t="s">
        <v>75</v>
      </c>
      <c r="M18" s="35">
        <v>136</v>
      </c>
      <c r="N18" s="36">
        <v>195</v>
      </c>
      <c r="O18" s="33" t="s">
        <v>109</v>
      </c>
      <c r="P18" s="33"/>
      <c r="Q18" s="37">
        <v>42494239</v>
      </c>
      <c r="R18" s="37">
        <v>1766124.172</v>
      </c>
      <c r="S18" s="38">
        <v>3000000</v>
      </c>
      <c r="T18" s="37">
        <v>2500000</v>
      </c>
      <c r="U18" s="34" t="s">
        <v>8</v>
      </c>
      <c r="V18" s="34" t="s">
        <v>8</v>
      </c>
    </row>
    <row r="19" spans="2:22" s="1" customFormat="1" ht="15" x14ac:dyDescent="0.25">
      <c r="B19" s="33" t="s">
        <v>42</v>
      </c>
      <c r="C19" s="33" t="s">
        <v>43</v>
      </c>
      <c r="D19" s="39" t="s">
        <v>35</v>
      </c>
      <c r="E19" s="33" t="s">
        <v>72</v>
      </c>
      <c r="F19" s="33" t="s">
        <v>73</v>
      </c>
      <c r="G19" s="33">
        <v>43068</v>
      </c>
      <c r="H19" s="33" t="s">
        <v>23</v>
      </c>
      <c r="I19" s="34" t="s">
        <v>10</v>
      </c>
      <c r="J19" s="33" t="s">
        <v>21</v>
      </c>
      <c r="K19" s="33" t="s">
        <v>74</v>
      </c>
      <c r="L19" s="33" t="s">
        <v>75</v>
      </c>
      <c r="M19" s="35">
        <v>100</v>
      </c>
      <c r="N19" s="36">
        <v>78</v>
      </c>
      <c r="O19" s="33" t="s">
        <v>12</v>
      </c>
      <c r="P19" s="33" t="s">
        <v>13</v>
      </c>
      <c r="Q19" s="37">
        <v>20604493</v>
      </c>
      <c r="R19" s="37">
        <v>755885.04</v>
      </c>
      <c r="S19" s="38">
        <v>3000000</v>
      </c>
      <c r="T19" s="37">
        <v>2500000</v>
      </c>
      <c r="U19" s="34" t="s">
        <v>8</v>
      </c>
      <c r="V19" s="34" t="s">
        <v>8</v>
      </c>
    </row>
    <row r="20" spans="2:22" s="1" customFormat="1" ht="15" x14ac:dyDescent="0.25">
      <c r="B20" s="33" t="s">
        <v>50</v>
      </c>
      <c r="C20" s="33" t="s">
        <v>51</v>
      </c>
      <c r="D20" s="39" t="s">
        <v>35</v>
      </c>
      <c r="E20" s="33" t="s">
        <v>82</v>
      </c>
      <c r="F20" s="33" t="s">
        <v>83</v>
      </c>
      <c r="G20" s="33">
        <v>44870</v>
      </c>
      <c r="H20" s="33" t="s">
        <v>33</v>
      </c>
      <c r="I20" s="34" t="s">
        <v>8</v>
      </c>
      <c r="J20" s="33" t="s">
        <v>9</v>
      </c>
      <c r="K20" s="33" t="s">
        <v>74</v>
      </c>
      <c r="L20" s="33" t="s">
        <v>75</v>
      </c>
      <c r="M20" s="35">
        <v>217</v>
      </c>
      <c r="N20" s="36">
        <v>150</v>
      </c>
      <c r="O20" s="33" t="s">
        <v>24</v>
      </c>
      <c r="P20" s="33"/>
      <c r="Q20" s="37">
        <v>52656385</v>
      </c>
      <c r="R20" s="37">
        <v>2281433.58</v>
      </c>
      <c r="S20" s="38">
        <v>2900000</v>
      </c>
      <c r="T20" s="37">
        <v>2500000</v>
      </c>
      <c r="U20" s="34" t="s">
        <v>8</v>
      </c>
      <c r="V20" s="34" t="s">
        <v>8</v>
      </c>
    </row>
    <row r="21" spans="2:22" s="1" customFormat="1" ht="15" x14ac:dyDescent="0.25">
      <c r="B21" s="33" t="s">
        <v>52</v>
      </c>
      <c r="C21" s="33" t="s">
        <v>53</v>
      </c>
      <c r="D21" s="39" t="s">
        <v>35</v>
      </c>
      <c r="E21" s="33" t="s">
        <v>84</v>
      </c>
      <c r="F21" s="33" t="s">
        <v>85</v>
      </c>
      <c r="G21" s="33">
        <v>43004</v>
      </c>
      <c r="H21" s="33" t="s">
        <v>23</v>
      </c>
      <c r="I21" s="34" t="s">
        <v>10</v>
      </c>
      <c r="J21" s="33" t="s">
        <v>21</v>
      </c>
      <c r="K21" s="33" t="s">
        <v>74</v>
      </c>
      <c r="L21" s="33" t="s">
        <v>75</v>
      </c>
      <c r="M21" s="35">
        <v>175</v>
      </c>
      <c r="N21" s="36">
        <v>122</v>
      </c>
      <c r="O21" s="33" t="s">
        <v>105</v>
      </c>
      <c r="P21" s="33"/>
      <c r="Q21" s="37">
        <v>49180876</v>
      </c>
      <c r="R21" s="37">
        <v>1801715.84</v>
      </c>
      <c r="S21" s="38">
        <v>2674550</v>
      </c>
      <c r="T21" s="37">
        <v>0</v>
      </c>
      <c r="U21" s="34" t="s">
        <v>8</v>
      </c>
      <c r="V21" s="34" t="s">
        <v>8</v>
      </c>
    </row>
    <row r="22" spans="2:22" s="1" customFormat="1" ht="15" x14ac:dyDescent="0.25">
      <c r="B22" s="33" t="s">
        <v>54</v>
      </c>
      <c r="C22" s="33" t="s">
        <v>55</v>
      </c>
      <c r="D22" s="39" t="s">
        <v>35</v>
      </c>
      <c r="E22" s="33" t="s">
        <v>86</v>
      </c>
      <c r="F22" s="33" t="s">
        <v>87</v>
      </c>
      <c r="G22" s="33">
        <v>45065</v>
      </c>
      <c r="H22" s="33" t="s">
        <v>25</v>
      </c>
      <c r="I22" s="34" t="s">
        <v>8</v>
      </c>
      <c r="J22" s="33" t="s">
        <v>21</v>
      </c>
      <c r="K22" s="33" t="s">
        <v>88</v>
      </c>
      <c r="L22" s="33" t="s">
        <v>75</v>
      </c>
      <c r="M22" s="35">
        <v>122</v>
      </c>
      <c r="N22" s="36">
        <v>194</v>
      </c>
      <c r="O22" s="33" t="s">
        <v>106</v>
      </c>
      <c r="P22" s="33" t="s">
        <v>107</v>
      </c>
      <c r="Q22" s="37">
        <v>24204825</v>
      </c>
      <c r="R22" s="37">
        <v>872627.12000000011</v>
      </c>
      <c r="S22" s="38">
        <v>3950000</v>
      </c>
      <c r="T22" s="37">
        <v>2500000</v>
      </c>
      <c r="U22" s="34" t="s">
        <v>8</v>
      </c>
      <c r="V22" s="34" t="s">
        <v>8</v>
      </c>
    </row>
    <row r="23" spans="2:22" s="1" customFormat="1" ht="15" x14ac:dyDescent="0.25">
      <c r="B23" s="33" t="s">
        <v>56</v>
      </c>
      <c r="C23" s="33" t="s">
        <v>57</v>
      </c>
      <c r="D23" s="39" t="s">
        <v>35</v>
      </c>
      <c r="E23" s="33" t="s">
        <v>89</v>
      </c>
      <c r="F23" s="33" t="s">
        <v>29</v>
      </c>
      <c r="G23" s="33">
        <v>44103</v>
      </c>
      <c r="H23" s="33" t="s">
        <v>27</v>
      </c>
      <c r="I23" s="34" t="s">
        <v>10</v>
      </c>
      <c r="J23" s="33" t="s">
        <v>21</v>
      </c>
      <c r="K23" s="33" t="s">
        <v>88</v>
      </c>
      <c r="L23" s="33" t="s">
        <v>75</v>
      </c>
      <c r="M23" s="35">
        <v>89</v>
      </c>
      <c r="N23" s="36">
        <v>120</v>
      </c>
      <c r="O23" s="33" t="s">
        <v>32</v>
      </c>
      <c r="P23" s="33"/>
      <c r="Q23" s="37">
        <v>16309911</v>
      </c>
      <c r="R23" s="37">
        <v>706989.64800000004</v>
      </c>
      <c r="S23" s="38">
        <v>2550000</v>
      </c>
      <c r="T23" s="37">
        <v>2500000</v>
      </c>
      <c r="U23" s="34" t="s">
        <v>8</v>
      </c>
      <c r="V23" s="34" t="s">
        <v>8</v>
      </c>
    </row>
    <row r="24" spans="2:22" s="1" customFormat="1" ht="15" x14ac:dyDescent="0.25">
      <c r="B24" s="33" t="s">
        <v>58</v>
      </c>
      <c r="C24" s="33" t="s">
        <v>59</v>
      </c>
      <c r="D24" s="39" t="s">
        <v>35</v>
      </c>
      <c r="E24" s="33" t="s">
        <v>90</v>
      </c>
      <c r="F24" s="33" t="s">
        <v>91</v>
      </c>
      <c r="G24" s="33">
        <v>45324</v>
      </c>
      <c r="H24" s="33" t="s">
        <v>92</v>
      </c>
      <c r="I24" s="34" t="s">
        <v>8</v>
      </c>
      <c r="J24" s="33" t="s">
        <v>21</v>
      </c>
      <c r="K24" s="33" t="s">
        <v>88</v>
      </c>
      <c r="L24" s="33" t="s">
        <v>75</v>
      </c>
      <c r="M24" s="35">
        <v>177</v>
      </c>
      <c r="N24" s="36">
        <v>120</v>
      </c>
      <c r="O24" s="33" t="s">
        <v>108</v>
      </c>
      <c r="P24" s="33"/>
      <c r="Q24" s="37">
        <v>53895432</v>
      </c>
      <c r="R24" s="37">
        <v>2008058.2</v>
      </c>
      <c r="S24" s="38">
        <v>4000000</v>
      </c>
      <c r="T24" s="37">
        <v>0</v>
      </c>
      <c r="U24" s="34" t="s">
        <v>8</v>
      </c>
      <c r="V24" s="34" t="s">
        <v>8</v>
      </c>
    </row>
    <row r="25" spans="2:22" s="1" customFormat="1" ht="15" x14ac:dyDescent="0.25">
      <c r="B25" s="33" t="s">
        <v>64</v>
      </c>
      <c r="C25" s="33" t="s">
        <v>65</v>
      </c>
      <c r="D25" s="39" t="s">
        <v>35</v>
      </c>
      <c r="E25" s="33" t="s">
        <v>96</v>
      </c>
      <c r="F25" s="33" t="s">
        <v>97</v>
      </c>
      <c r="G25" s="33">
        <v>44240</v>
      </c>
      <c r="H25" s="33" t="s">
        <v>98</v>
      </c>
      <c r="I25" s="34" t="s">
        <v>8</v>
      </c>
      <c r="J25" s="33" t="s">
        <v>21</v>
      </c>
      <c r="K25" s="33" t="s">
        <v>88</v>
      </c>
      <c r="L25" s="33" t="s">
        <v>75</v>
      </c>
      <c r="M25" s="35">
        <v>148</v>
      </c>
      <c r="N25" s="36">
        <v>138</v>
      </c>
      <c r="O25" s="33" t="s">
        <v>110</v>
      </c>
      <c r="P25" s="33" t="s">
        <v>111</v>
      </c>
      <c r="Q25" s="37">
        <v>53882206</v>
      </c>
      <c r="R25" s="37">
        <v>2095657.04</v>
      </c>
      <c r="S25" s="38">
        <v>4000000</v>
      </c>
      <c r="T25" s="37">
        <v>2500000</v>
      </c>
      <c r="U25" s="34" t="s">
        <v>8</v>
      </c>
      <c r="V25" s="34" t="s">
        <v>8</v>
      </c>
    </row>
    <row r="26" spans="2:22" s="1" customFormat="1" ht="15" x14ac:dyDescent="0.25">
      <c r="B26" s="33" t="s">
        <v>70</v>
      </c>
      <c r="C26" s="33" t="s">
        <v>71</v>
      </c>
      <c r="D26" s="39" t="s">
        <v>35</v>
      </c>
      <c r="E26" s="33" t="s">
        <v>102</v>
      </c>
      <c r="F26" s="33" t="s">
        <v>103</v>
      </c>
      <c r="G26" s="33">
        <v>45229</v>
      </c>
      <c r="H26" s="33" t="s">
        <v>28</v>
      </c>
      <c r="I26" s="34" t="s">
        <v>10</v>
      </c>
      <c r="J26" s="33" t="s">
        <v>21</v>
      </c>
      <c r="K26" s="33" t="s">
        <v>88</v>
      </c>
      <c r="L26" s="33" t="s">
        <v>75</v>
      </c>
      <c r="M26" s="35">
        <v>96</v>
      </c>
      <c r="N26" s="36">
        <v>117</v>
      </c>
      <c r="O26" s="33" t="s">
        <v>112</v>
      </c>
      <c r="P26" s="33"/>
      <c r="Q26" s="37">
        <v>33909583</v>
      </c>
      <c r="R26" s="37">
        <v>1500516.7279999999</v>
      </c>
      <c r="S26" s="38">
        <v>3000000</v>
      </c>
      <c r="T26" s="37">
        <v>2500000</v>
      </c>
      <c r="U26" s="34" t="s">
        <v>8</v>
      </c>
      <c r="V26" s="34" t="s">
        <v>8</v>
      </c>
    </row>
    <row r="27" spans="2:22" s="1" customFormat="1" ht="15" x14ac:dyDescent="0.25">
      <c r="B27" s="33" t="s">
        <v>117</v>
      </c>
      <c r="C27" s="33" t="s">
        <v>118</v>
      </c>
      <c r="D27" s="39" t="s">
        <v>35</v>
      </c>
      <c r="E27" s="33" t="s">
        <v>119</v>
      </c>
      <c r="F27" s="33" t="s">
        <v>11</v>
      </c>
      <c r="G27" s="33">
        <v>43207</v>
      </c>
      <c r="H27" s="33" t="s">
        <v>23</v>
      </c>
      <c r="I27" s="34" t="s">
        <v>10</v>
      </c>
      <c r="J27" s="33" t="s">
        <v>21</v>
      </c>
      <c r="K27" s="33" t="s">
        <v>88</v>
      </c>
      <c r="L27" s="33" t="s">
        <v>75</v>
      </c>
      <c r="M27" s="34">
        <v>108</v>
      </c>
      <c r="N27" s="36"/>
      <c r="O27" s="33" t="s">
        <v>12</v>
      </c>
      <c r="P27" s="33" t="s">
        <v>13</v>
      </c>
      <c r="Q27" s="37">
        <v>22903643</v>
      </c>
      <c r="R27" s="41">
        <v>915627.65799999994</v>
      </c>
      <c r="S27" s="42">
        <v>3000000</v>
      </c>
      <c r="T27" s="37">
        <v>2500000</v>
      </c>
      <c r="U27" s="34" t="s">
        <v>8</v>
      </c>
      <c r="V27" s="34" t="s">
        <v>8</v>
      </c>
    </row>
    <row r="28" spans="2:22" s="1" customFormat="1" ht="6" customHeight="1" x14ac:dyDescent="0.2">
      <c r="M28" s="21"/>
      <c r="U28" s="2"/>
      <c r="V28" s="2"/>
    </row>
    <row r="29" spans="2:22" s="1" customFormat="1" ht="13.9" customHeight="1" x14ac:dyDescent="0.2">
      <c r="B29" s="48" t="s">
        <v>116</v>
      </c>
      <c r="C29" s="48"/>
      <c r="D29" s="48"/>
      <c r="E29" s="48"/>
      <c r="F29" s="48"/>
      <c r="G29" s="48"/>
      <c r="H29" s="40"/>
      <c r="I29" s="26"/>
      <c r="J29" s="40"/>
      <c r="K29" s="40"/>
      <c r="L29" s="43">
        <v>16</v>
      </c>
      <c r="M29" s="28">
        <f>SUM(M12:M27)</f>
        <v>2020</v>
      </c>
      <c r="N29" s="29"/>
      <c r="O29" s="30"/>
      <c r="P29" s="30"/>
      <c r="Q29" s="31">
        <f>SUM(Q11:Q27)</f>
        <v>526827720.50061011</v>
      </c>
      <c r="R29" s="31">
        <f t="shared" ref="R29:T29" si="0">SUM(R11:R27)</f>
        <v>20596225.143254861</v>
      </c>
      <c r="S29" s="31">
        <f t="shared" si="0"/>
        <v>50233550</v>
      </c>
      <c r="T29" s="31">
        <f t="shared" si="0"/>
        <v>26750000</v>
      </c>
      <c r="U29" s="32">
        <f>COUNTIF(U11:U27,"Yes")</f>
        <v>0</v>
      </c>
      <c r="V29" s="32">
        <f>COUNTIF(V11:V27,"Yes")</f>
        <v>0</v>
      </c>
    </row>
    <row r="30" spans="2:22" x14ac:dyDescent="0.2">
      <c r="B30" s="48"/>
      <c r="C30" s="48"/>
      <c r="D30" s="48"/>
      <c r="E30" s="48"/>
      <c r="F30" s="48"/>
      <c r="G30" s="48"/>
      <c r="H30" s="40"/>
      <c r="I30" s="40"/>
      <c r="J30" s="40"/>
      <c r="K30" s="40"/>
      <c r="L30" s="20"/>
      <c r="M30" s="26"/>
    </row>
    <row r="31" spans="2:22" x14ac:dyDescent="0.2">
      <c r="B31" s="48"/>
      <c r="C31" s="48"/>
      <c r="D31" s="48"/>
      <c r="E31" s="48"/>
      <c r="F31" s="48"/>
      <c r="G31" s="48"/>
      <c r="H31" s="40"/>
      <c r="I31" s="40"/>
      <c r="J31" s="40"/>
      <c r="K31" s="40"/>
      <c r="L31" s="20"/>
      <c r="M31" s="26"/>
    </row>
    <row r="32" spans="2:22" x14ac:dyDescent="0.2">
      <c r="B32" s="48"/>
      <c r="C32" s="48"/>
      <c r="D32" s="48"/>
      <c r="E32" s="48"/>
      <c r="F32" s="48"/>
      <c r="G32" s="48"/>
      <c r="H32" s="40"/>
      <c r="I32" s="40"/>
      <c r="J32" s="40"/>
      <c r="K32" s="40"/>
    </row>
  </sheetData>
  <sheetProtection algorithmName="SHA-512" hashValue="CIcJofwrORIamGuct+8/qCqj4wdK0JBF2+YxZglQN5iPI9H/BiDbsViZRQIVBOD7nrPH8SgPbX3MjheWP+djfQ==" saltValue="MrbgpjBye80uN0W2yDDR5g==" spinCount="100000" sheet="1" objects="1" scenarios="1"/>
  <mergeCells count="5">
    <mergeCell ref="A4:K4"/>
    <mergeCell ref="Q7:S7"/>
    <mergeCell ref="A1:K2"/>
    <mergeCell ref="A3:K3"/>
    <mergeCell ref="B29:G32"/>
  </mergeCells>
  <hyperlinks>
    <hyperlink ref="D21" r:id="rId1" xr:uid="{11BC87BC-01B0-4E52-A4ED-6BC03D0AC5AE}"/>
    <hyperlink ref="D22" r:id="rId2" xr:uid="{20108855-4C63-41DB-9331-DB910D309BAF}"/>
    <hyperlink ref="D12" r:id="rId3" xr:uid="{7F482927-C519-4881-9D39-E5FFA24D1F9C}"/>
    <hyperlink ref="D13" r:id="rId4" xr:uid="{C775C4A9-5069-4814-98AF-ADCFB5282049}"/>
    <hyperlink ref="D14" r:id="rId5" xr:uid="{FD930A6B-C6C5-4DFB-9670-BCE2443A2F8F}"/>
    <hyperlink ref="D15" r:id="rId6" xr:uid="{4C3479B8-B529-4B4A-8F1F-17FFEDB16EB7}"/>
    <hyperlink ref="D16" r:id="rId7" xr:uid="{132B2882-D438-4D91-A65E-75880BB462D5}"/>
    <hyperlink ref="D17" r:id="rId8" xr:uid="{8516E7ED-3E41-4E3C-8413-9AF4BCFF2631}"/>
    <hyperlink ref="D18" r:id="rId9" xr:uid="{94188039-2AB9-4118-8CE8-ED7644476062}"/>
    <hyperlink ref="D19" r:id="rId10" xr:uid="{3A01B8D6-EFE8-4EEA-8635-2853E23ABB2E}"/>
    <hyperlink ref="D20" r:id="rId11" xr:uid="{D144D251-99D9-493F-BA99-188B95A5EAD8}"/>
    <hyperlink ref="D23" r:id="rId12" xr:uid="{1B73DCE4-D7F8-4378-BAB6-BE4CB3871E6F}"/>
    <hyperlink ref="D24" r:id="rId13" xr:uid="{AA689E13-0FD4-4083-B95C-177FF364D56D}"/>
    <hyperlink ref="D25" r:id="rId14" xr:uid="{9E06F75D-9772-4C49-B96D-7A19AD175A00}"/>
    <hyperlink ref="D26" r:id="rId15" xr:uid="{B2F3C964-4B2B-46BC-AE89-DC8BA27B1843}"/>
    <hyperlink ref="D27" r:id="rId16" xr:uid="{F0AEC74E-5F92-4EFE-9D3B-0BB28C930245}"/>
  </hyperlinks>
  <pageMargins left="0.7" right="0.7" top="0.75" bottom="0.75" header="0.3" footer="0.3"/>
  <pageSetup paperSize="3" scale="50" orientation="landscape" r:id="rId17"/>
  <drawing r:id="rId18"/>
  <tableParts count="1">
    <tablePart r:id="rId1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BGF_Competitive_Scoring</vt:lpstr>
      <vt:lpstr>BGF_Competitive_Scoring!Print_Area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Banyai, Karen M.</dc:creator>
  <cp:lastModifiedBy>Richards, Barbara</cp:lastModifiedBy>
  <cp:lastPrinted>2025-08-27T19:17:53Z</cp:lastPrinted>
  <dcterms:created xsi:type="dcterms:W3CDTF">2024-08-28T12:52:09Z</dcterms:created>
  <dcterms:modified xsi:type="dcterms:W3CDTF">2025-08-27T19:25:25Z</dcterms:modified>
</cp:coreProperties>
</file>